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5" activeTab="0"/>
  </bookViews>
  <sheets>
    <sheet name="Berechnung-Retention" sheetId="1" r:id="rId1"/>
  </sheets>
  <definedNames>
    <definedName name="_xlnm.Print_Area" localSheetId="0">'Berechnung-Retention'!$B$2:$K$41</definedName>
  </definedNames>
  <calcPr fullCalcOnLoad="1"/>
</workbook>
</file>

<file path=xl/sharedStrings.xml><?xml version="1.0" encoding="utf-8"?>
<sst xmlns="http://schemas.openxmlformats.org/spreadsheetml/2006/main" count="68" uniqueCount="52">
  <si>
    <t>m²</t>
  </si>
  <si>
    <t>Beiwert</t>
  </si>
  <si>
    <t>Starkregenspende</t>
  </si>
  <si>
    <t>l/s</t>
  </si>
  <si>
    <t>min</t>
  </si>
  <si>
    <t>m³</t>
  </si>
  <si>
    <t>Überstauhöhe</t>
  </si>
  <si>
    <t>m</t>
  </si>
  <si>
    <t>v =</t>
  </si>
  <si>
    <t>Einschnürungsfaktor</t>
  </si>
  <si>
    <t>Wurzel 2g</t>
  </si>
  <si>
    <t>m/s</t>
  </si>
  <si>
    <t>cm²</t>
  </si>
  <si>
    <t>Retentionsvolumen</t>
  </si>
  <si>
    <t>l/s.ha</t>
  </si>
  <si>
    <t>Abflussbeiwert</t>
  </si>
  <si>
    <t>Bauvorhaben</t>
  </si>
  <si>
    <t xml:space="preserve">Drosseldurchmesser Ø </t>
  </si>
  <si>
    <r>
      <t>Q</t>
    </r>
    <r>
      <rPr>
        <b/>
        <vertAlign val="subscript"/>
        <sz val="12"/>
        <rFont val="Arial"/>
        <family val="2"/>
      </rPr>
      <t>ret</t>
    </r>
  </si>
  <si>
    <r>
      <t>Q</t>
    </r>
    <r>
      <rPr>
        <b/>
        <vertAlign val="subscript"/>
        <sz val="12"/>
        <rFont val="Arial"/>
        <family val="2"/>
      </rPr>
      <t>fest</t>
    </r>
  </si>
  <si>
    <r>
      <t>Q</t>
    </r>
    <r>
      <rPr>
        <b/>
        <vertAlign val="subscript"/>
        <sz val="12"/>
        <rFont val="Arial"/>
        <family val="2"/>
      </rPr>
      <t>grün</t>
    </r>
  </si>
  <si>
    <t>Geländeform</t>
  </si>
  <si>
    <t>eben</t>
  </si>
  <si>
    <t>geneigt</t>
  </si>
  <si>
    <t>Wiese</t>
  </si>
  <si>
    <t>eben, flach</t>
  </si>
  <si>
    <t>stärker geneigt</t>
  </si>
  <si>
    <t>Straße, Platz Schotter</t>
  </si>
  <si>
    <t>Asphalt</t>
  </si>
  <si>
    <t>Geneigt</t>
  </si>
  <si>
    <t>Dachflächen</t>
  </si>
  <si>
    <t>Hartfläche gesamt</t>
  </si>
  <si>
    <t>Befestigung</t>
  </si>
  <si>
    <t>0,1 - 0,15</t>
  </si>
  <si>
    <t>0,15 - 0,2</t>
  </si>
  <si>
    <t>0,2 - 0,25</t>
  </si>
  <si>
    <t>0,25 - 0,3</t>
  </si>
  <si>
    <t>0,5 - 0,7</t>
  </si>
  <si>
    <t>Nasse Wiese</t>
  </si>
  <si>
    <t>Fläche Drossel</t>
  </si>
  <si>
    <t>cm</t>
  </si>
  <si>
    <t>Dachfläche</t>
  </si>
  <si>
    <t>Zufahrt</t>
  </si>
  <si>
    <t>Regendauer</t>
  </si>
  <si>
    <t>Red. Fläche</t>
  </si>
  <si>
    <t>Standard Bemessung:</t>
  </si>
  <si>
    <t>Ausgelastete Vorflut:</t>
  </si>
  <si>
    <t>Grünl. : Ret. = 150 l/s : 380 l/s</t>
  </si>
  <si>
    <t>Rasengittersteine nach DWA</t>
  </si>
  <si>
    <t>Grünl. : Ret. = 380 l/s : 380 l/s</t>
  </si>
  <si>
    <t>Wiesen eben</t>
  </si>
  <si>
    <t>Muster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</si>
</sst>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E+00"/>
    <numFmt numFmtId="185" formatCode="0.000E+00"/>
    <numFmt numFmtId="186" formatCode="0.0E+00"/>
    <numFmt numFmtId="187" formatCode="0E+00"/>
    <numFmt numFmtId="188" formatCode="0.00000E+00"/>
    <numFmt numFmtId="189" formatCode="0.000000E+00"/>
    <numFmt numFmtId="190" formatCode="0.0000000E+00"/>
    <numFmt numFmtId="191" formatCode="0.00000000"/>
    <numFmt numFmtId="192" formatCode="0.000000000"/>
    <numFmt numFmtId="193" formatCode="0.0000000000"/>
  </numFmts>
  <fonts count="52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0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0" borderId="0" xfId="0" applyFont="1" applyAlignment="1">
      <alignment/>
    </xf>
    <xf numFmtId="0" fontId="0" fillId="33" borderId="12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2" fontId="4" fillId="33" borderId="20" xfId="0" applyNumberFormat="1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2" fontId="3" fillId="33" borderId="24" xfId="0" applyNumberFormat="1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2" fontId="7" fillId="33" borderId="0" xfId="0" applyNumberFormat="1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2" fontId="3" fillId="33" borderId="0" xfId="0" applyNumberFormat="1" applyFont="1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/>
      <protection/>
    </xf>
    <xf numFmtId="0" fontId="3" fillId="34" borderId="25" xfId="0" applyFont="1" applyFill="1" applyBorder="1" applyAlignment="1" applyProtection="1">
      <alignment/>
      <protection/>
    </xf>
    <xf numFmtId="0" fontId="7" fillId="35" borderId="31" xfId="0" applyFont="1" applyFill="1" applyBorder="1" applyAlignment="1" applyProtection="1">
      <alignment/>
      <protection/>
    </xf>
    <xf numFmtId="0" fontId="7" fillId="35" borderId="16" xfId="0" applyFont="1" applyFill="1" applyBorder="1" applyAlignment="1" applyProtection="1">
      <alignment/>
      <protection/>
    </xf>
    <xf numFmtId="0" fontId="1" fillId="35" borderId="16" xfId="0" applyFont="1" applyFill="1" applyBorder="1" applyAlignment="1" applyProtection="1">
      <alignment/>
      <protection/>
    </xf>
    <xf numFmtId="2" fontId="7" fillId="35" borderId="16" xfId="0" applyNumberFormat="1" applyFont="1" applyFill="1" applyBorder="1" applyAlignment="1" applyProtection="1">
      <alignment/>
      <protection/>
    </xf>
    <xf numFmtId="0" fontId="7" fillId="35" borderId="18" xfId="0" applyFont="1" applyFill="1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19" xfId="0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3" fillId="35" borderId="28" xfId="0" applyFont="1" applyFill="1" applyBorder="1" applyAlignment="1" applyProtection="1">
      <alignment/>
      <protection/>
    </xf>
    <xf numFmtId="0" fontId="3" fillId="35" borderId="29" xfId="0" applyFont="1" applyFill="1" applyBorder="1" applyAlignment="1" applyProtection="1">
      <alignment/>
      <protection/>
    </xf>
    <xf numFmtId="2" fontId="3" fillId="35" borderId="29" xfId="0" applyNumberFormat="1" applyFont="1" applyFill="1" applyBorder="1" applyAlignment="1" applyProtection="1">
      <alignment/>
      <protection/>
    </xf>
    <xf numFmtId="2" fontId="3" fillId="35" borderId="29" xfId="0" applyNumberFormat="1" applyFont="1" applyFill="1" applyBorder="1" applyAlignment="1" applyProtection="1">
      <alignment horizontal="left"/>
      <protection/>
    </xf>
    <xf numFmtId="2" fontId="3" fillId="35" borderId="28" xfId="0" applyNumberFormat="1" applyFont="1" applyFill="1" applyBorder="1" applyAlignment="1" applyProtection="1">
      <alignment/>
      <protection/>
    </xf>
    <xf numFmtId="0" fontId="3" fillId="35" borderId="3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3" fillId="36" borderId="28" xfId="0" applyFont="1" applyFill="1" applyBorder="1" applyAlignment="1" applyProtection="1">
      <alignment/>
      <protection/>
    </xf>
    <xf numFmtId="0" fontId="3" fillId="36" borderId="29" xfId="0" applyFont="1" applyFill="1" applyBorder="1" applyAlignment="1" applyProtection="1">
      <alignment/>
      <protection/>
    </xf>
    <xf numFmtId="2" fontId="3" fillId="36" borderId="29" xfId="0" applyNumberFormat="1" applyFont="1" applyFill="1" applyBorder="1" applyAlignment="1" applyProtection="1">
      <alignment/>
      <protection/>
    </xf>
    <xf numFmtId="2" fontId="3" fillId="36" borderId="29" xfId="0" applyNumberFormat="1" applyFont="1" applyFill="1" applyBorder="1" applyAlignment="1" applyProtection="1">
      <alignment horizontal="left"/>
      <protection/>
    </xf>
    <xf numFmtId="2" fontId="3" fillId="36" borderId="28" xfId="0" applyNumberFormat="1" applyFont="1" applyFill="1" applyBorder="1" applyAlignment="1" applyProtection="1">
      <alignment/>
      <protection/>
    </xf>
    <xf numFmtId="0" fontId="3" fillId="36" borderId="30" xfId="0" applyFont="1" applyFill="1" applyBorder="1" applyAlignment="1" applyProtection="1">
      <alignment/>
      <protection/>
    </xf>
    <xf numFmtId="0" fontId="3" fillId="36" borderId="33" xfId="0" applyFont="1" applyFill="1" applyBorder="1" applyAlignment="1" applyProtection="1">
      <alignment/>
      <protection/>
    </xf>
    <xf numFmtId="0" fontId="3" fillId="36" borderId="30" xfId="0" applyFont="1" applyFill="1" applyBorder="1" applyAlignment="1" applyProtection="1">
      <alignment horizontal="left"/>
      <protection/>
    </xf>
    <xf numFmtId="183" fontId="3" fillId="36" borderId="34" xfId="0" applyNumberFormat="1" applyFont="1" applyFill="1" applyBorder="1" applyAlignment="1" applyProtection="1">
      <alignment horizontal="right"/>
      <protection/>
    </xf>
    <xf numFmtId="0" fontId="3" fillId="36" borderId="35" xfId="0" applyFont="1" applyFill="1" applyBorder="1" applyAlignment="1" applyProtection="1">
      <alignment/>
      <protection/>
    </xf>
    <xf numFmtId="0" fontId="3" fillId="37" borderId="28" xfId="0" applyFont="1" applyFill="1" applyBorder="1" applyAlignment="1" applyProtection="1">
      <alignment/>
      <protection/>
    </xf>
    <xf numFmtId="0" fontId="3" fillId="37" borderId="29" xfId="0" applyFont="1" applyFill="1" applyBorder="1" applyAlignment="1" applyProtection="1">
      <alignment/>
      <protection/>
    </xf>
    <xf numFmtId="183" fontId="3" fillId="37" borderId="29" xfId="0" applyNumberFormat="1" applyFont="1" applyFill="1" applyBorder="1" applyAlignment="1" applyProtection="1">
      <alignment/>
      <protection/>
    </xf>
    <xf numFmtId="0" fontId="3" fillId="37" borderId="29" xfId="0" applyFont="1" applyFill="1" applyBorder="1" applyAlignment="1" applyProtection="1">
      <alignment horizontal="left"/>
      <protection/>
    </xf>
    <xf numFmtId="183" fontId="3" fillId="37" borderId="28" xfId="0" applyNumberFormat="1" applyFont="1" applyFill="1" applyBorder="1" applyAlignment="1" applyProtection="1">
      <alignment/>
      <protection/>
    </xf>
    <xf numFmtId="0" fontId="3" fillId="37" borderId="30" xfId="0" applyFont="1" applyFill="1" applyBorder="1" applyAlignment="1" applyProtection="1">
      <alignment/>
      <protection/>
    </xf>
    <xf numFmtId="183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2" fillId="33" borderId="32" xfId="0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 horizontal="center"/>
      <protection/>
    </xf>
    <xf numFmtId="0" fontId="9" fillId="33" borderId="25" xfId="0" applyFont="1" applyFill="1" applyBorder="1" applyAlignment="1" applyProtection="1">
      <alignment/>
      <protection/>
    </xf>
    <xf numFmtId="0" fontId="4" fillId="38" borderId="26" xfId="0" applyFont="1" applyFill="1" applyBorder="1" applyAlignment="1" applyProtection="1">
      <alignment/>
      <protection locked="0"/>
    </xf>
    <xf numFmtId="0" fontId="4" fillId="38" borderId="36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83" fontId="48" fillId="0" borderId="0" xfId="0" applyNumberFormat="1" applyFont="1" applyFill="1" applyBorder="1" applyAlignment="1">
      <alignment/>
    </xf>
    <xf numFmtId="2" fontId="48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4" fillId="39" borderId="36" xfId="0" applyFont="1" applyFill="1" applyBorder="1" applyAlignment="1" applyProtection="1">
      <alignment/>
      <protection/>
    </xf>
    <xf numFmtId="0" fontId="4" fillId="39" borderId="26" xfId="0" applyFont="1" applyFill="1" applyBorder="1" applyAlignment="1" applyProtection="1">
      <alignment/>
      <protection/>
    </xf>
    <xf numFmtId="0" fontId="4" fillId="39" borderId="37" xfId="0" applyFont="1" applyFill="1" applyBorder="1" applyAlignment="1" applyProtection="1">
      <alignment/>
      <protection/>
    </xf>
    <xf numFmtId="2" fontId="3" fillId="39" borderId="11" xfId="0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8" borderId="26" xfId="0" applyFont="1" applyFill="1" applyBorder="1" applyAlignment="1" applyProtection="1">
      <alignment horizontal="left"/>
      <protection locked="0"/>
    </xf>
    <xf numFmtId="0" fontId="8" fillId="38" borderId="27" xfId="0" applyFont="1" applyFill="1" applyBorder="1" applyAlignment="1" applyProtection="1">
      <alignment horizontal="left"/>
      <protection locked="0"/>
    </xf>
    <xf numFmtId="0" fontId="8" fillId="38" borderId="17" xfId="0" applyFont="1" applyFill="1" applyBorder="1" applyAlignment="1" applyProtection="1">
      <alignment horizontal="left"/>
      <protection locked="0"/>
    </xf>
    <xf numFmtId="0" fontId="0" fillId="40" borderId="26" xfId="0" applyFont="1" applyFill="1" applyBorder="1" applyAlignment="1" applyProtection="1">
      <alignment horizontal="left" vertical="center"/>
      <protection locked="0"/>
    </xf>
    <xf numFmtId="0" fontId="0" fillId="40" borderId="17" xfId="0" applyFont="1" applyFill="1" applyBorder="1" applyAlignment="1" applyProtection="1">
      <alignment horizontal="left" vertical="center"/>
      <protection locked="0"/>
    </xf>
    <xf numFmtId="0" fontId="0" fillId="40" borderId="26" xfId="0" applyFont="1" applyFill="1" applyBorder="1" applyAlignment="1" applyProtection="1">
      <alignment horizontal="left" vertical="center"/>
      <protection locked="0"/>
    </xf>
    <xf numFmtId="0" fontId="0" fillId="40" borderId="17" xfId="0" applyFont="1" applyFill="1" applyBorder="1" applyAlignment="1" applyProtection="1">
      <alignment horizontal="left" vertical="center"/>
      <protection locked="0"/>
    </xf>
    <xf numFmtId="0" fontId="0" fillId="40" borderId="26" xfId="0" applyFont="1" applyFill="1" applyBorder="1" applyAlignment="1" applyProtection="1">
      <alignment horizontal="left" vertical="center"/>
      <protection locked="0"/>
    </xf>
    <xf numFmtId="0" fontId="0" fillId="40" borderId="1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2"/>
  <sheetViews>
    <sheetView showGridLines="0" tabSelected="1" zoomScalePageLayoutView="0" workbookViewId="0" topLeftCell="A1">
      <selection activeCell="I13" sqref="I13"/>
    </sheetView>
  </sheetViews>
  <sheetFormatPr defaultColWidth="11.421875" defaultRowHeight="12.75"/>
  <cols>
    <col min="2" max="2" width="2.140625" style="0" customWidth="1"/>
    <col min="4" max="4" width="17.57421875" style="0" customWidth="1"/>
    <col min="5" max="5" width="10.28125" style="0" customWidth="1"/>
    <col min="6" max="6" width="5.00390625" style="0" customWidth="1"/>
    <col min="7" max="7" width="7.421875" style="0" customWidth="1"/>
    <col min="8" max="8" width="11.140625" style="0" customWidth="1"/>
    <col min="9" max="9" width="13.140625" style="0" customWidth="1"/>
    <col min="10" max="10" width="6.00390625" style="0" customWidth="1"/>
    <col min="11" max="11" width="2.140625" style="0" customWidth="1"/>
    <col min="12" max="12" width="12.57421875" style="0" bestFit="1" customWidth="1"/>
    <col min="13" max="13" width="19.8515625" style="100" customWidth="1"/>
    <col min="14" max="15" width="11.421875" style="100" customWidth="1"/>
  </cols>
  <sheetData>
    <row r="1" ht="18" customHeight="1" thickBot="1"/>
    <row r="2" spans="2:11" ht="13.5" customHeight="1">
      <c r="B2" s="11"/>
      <c r="C2" s="13"/>
      <c r="D2" s="13"/>
      <c r="E2" s="13"/>
      <c r="F2" s="13"/>
      <c r="G2" s="13"/>
      <c r="H2" s="13"/>
      <c r="I2" s="13"/>
      <c r="J2" s="13"/>
      <c r="K2" s="14"/>
    </row>
    <row r="3" spans="2:11" ht="26.25">
      <c r="B3" s="7"/>
      <c r="C3" s="113" t="s">
        <v>16</v>
      </c>
      <c r="D3" s="114"/>
      <c r="E3" s="115" t="s">
        <v>51</v>
      </c>
      <c r="F3" s="116"/>
      <c r="G3" s="116"/>
      <c r="H3" s="116"/>
      <c r="I3" s="116"/>
      <c r="J3" s="117"/>
      <c r="K3" s="15"/>
    </row>
    <row r="4" spans="2:11" ht="12.75">
      <c r="B4" s="7"/>
      <c r="C4" s="16"/>
      <c r="D4" s="16"/>
      <c r="E4" s="16"/>
      <c r="F4" s="16"/>
      <c r="G4" s="16" t="s">
        <v>1</v>
      </c>
      <c r="H4" s="16"/>
      <c r="I4" s="16"/>
      <c r="J4" s="16"/>
      <c r="K4" s="15"/>
    </row>
    <row r="5" spans="2:11" ht="15">
      <c r="B5" s="7"/>
      <c r="C5" s="122" t="s">
        <v>41</v>
      </c>
      <c r="D5" s="123"/>
      <c r="E5" s="94">
        <v>350</v>
      </c>
      <c r="F5" s="18" t="s">
        <v>0</v>
      </c>
      <c r="G5" s="95">
        <v>1</v>
      </c>
      <c r="H5" s="17"/>
      <c r="I5" s="17">
        <f>E5*G5</f>
        <v>350</v>
      </c>
      <c r="J5" s="19" t="s">
        <v>0</v>
      </c>
      <c r="K5" s="15"/>
    </row>
    <row r="6" spans="2:11" ht="15">
      <c r="B6" s="7"/>
      <c r="C6" s="122" t="s">
        <v>42</v>
      </c>
      <c r="D6" s="123"/>
      <c r="E6" s="94"/>
      <c r="F6" s="18" t="s">
        <v>0</v>
      </c>
      <c r="G6" s="95">
        <v>0.9</v>
      </c>
      <c r="H6" s="20"/>
      <c r="I6" s="20">
        <f>E6*G6</f>
        <v>0</v>
      </c>
      <c r="J6" s="21" t="s">
        <v>0</v>
      </c>
      <c r="K6" s="15"/>
    </row>
    <row r="7" spans="2:11" ht="15">
      <c r="B7" s="7"/>
      <c r="C7" s="120" t="s">
        <v>48</v>
      </c>
      <c r="D7" s="121"/>
      <c r="E7" s="94"/>
      <c r="F7" s="18" t="s">
        <v>0</v>
      </c>
      <c r="G7" s="95">
        <v>0.15</v>
      </c>
      <c r="H7" s="20"/>
      <c r="I7" s="20">
        <f>E7*G7</f>
        <v>0</v>
      </c>
      <c r="J7" s="21" t="s">
        <v>0</v>
      </c>
      <c r="K7" s="15"/>
    </row>
    <row r="8" spans="2:11" ht="15">
      <c r="B8" s="7"/>
      <c r="C8" s="118" t="s">
        <v>50</v>
      </c>
      <c r="D8" s="119"/>
      <c r="E8" s="94"/>
      <c r="F8" s="18" t="s">
        <v>0</v>
      </c>
      <c r="G8" s="95">
        <v>0.25</v>
      </c>
      <c r="H8" s="22"/>
      <c r="I8" s="23">
        <f>E8*G8</f>
        <v>0</v>
      </c>
      <c r="J8" s="24" t="s">
        <v>0</v>
      </c>
      <c r="K8" s="15"/>
    </row>
    <row r="9" spans="2:11" ht="16.5" thickBot="1">
      <c r="B9" s="7"/>
      <c r="C9" s="25" t="s">
        <v>31</v>
      </c>
      <c r="D9" s="26"/>
      <c r="E9" s="112">
        <f>SUM(E5:E8)</f>
        <v>350</v>
      </c>
      <c r="F9" s="27" t="s">
        <v>0</v>
      </c>
      <c r="G9" s="26" t="s">
        <v>44</v>
      </c>
      <c r="H9" s="25"/>
      <c r="I9" s="28">
        <f>I5+I6+I7+I8</f>
        <v>350</v>
      </c>
      <c r="J9" s="29" t="s">
        <v>0</v>
      </c>
      <c r="K9" s="15"/>
    </row>
    <row r="10" spans="2:15" s="5" customFormat="1" ht="15" customHeight="1">
      <c r="B10" s="12"/>
      <c r="C10" s="30"/>
      <c r="D10" s="30"/>
      <c r="E10" s="30"/>
      <c r="F10" s="31"/>
      <c r="G10" s="30"/>
      <c r="H10" s="30"/>
      <c r="I10" s="32"/>
      <c r="J10" s="30"/>
      <c r="K10" s="33"/>
      <c r="M10" s="101"/>
      <c r="N10" s="101"/>
      <c r="O10" s="101"/>
    </row>
    <row r="11" spans="2:13" ht="15">
      <c r="B11" s="7"/>
      <c r="C11" s="34" t="s">
        <v>43</v>
      </c>
      <c r="D11" s="35"/>
      <c r="E11" s="35"/>
      <c r="F11" s="35"/>
      <c r="G11" s="35"/>
      <c r="H11" s="36"/>
      <c r="I11" s="109">
        <v>20</v>
      </c>
      <c r="J11" s="37" t="s">
        <v>4</v>
      </c>
      <c r="K11" s="15"/>
      <c r="L11" s="2"/>
      <c r="M11" s="102"/>
    </row>
    <row r="12" spans="2:15" s="1" customFormat="1" ht="4.5" customHeight="1">
      <c r="B12" s="8"/>
      <c r="C12" s="38"/>
      <c r="D12" s="38"/>
      <c r="E12" s="38"/>
      <c r="F12" s="38"/>
      <c r="G12" s="38"/>
      <c r="H12" s="39"/>
      <c r="I12" s="38"/>
      <c r="J12" s="38"/>
      <c r="K12" s="40"/>
      <c r="L12" s="6"/>
      <c r="M12" s="103"/>
      <c r="N12" s="101"/>
      <c r="O12" s="101"/>
    </row>
    <row r="13" spans="2:13" ht="15">
      <c r="B13" s="7"/>
      <c r="C13" s="34" t="s">
        <v>6</v>
      </c>
      <c r="D13" s="35"/>
      <c r="E13" s="35"/>
      <c r="F13" s="35"/>
      <c r="G13" s="35"/>
      <c r="H13" s="36"/>
      <c r="I13" s="94">
        <v>2</v>
      </c>
      <c r="J13" s="37" t="s">
        <v>7</v>
      </c>
      <c r="K13" s="15"/>
      <c r="L13" s="2"/>
      <c r="M13" s="102"/>
    </row>
    <row r="14" spans="2:11" ht="16.5" thickBot="1">
      <c r="B14" s="7"/>
      <c r="C14" s="41"/>
      <c r="D14" s="41"/>
      <c r="E14" s="41"/>
      <c r="F14" s="20"/>
      <c r="G14" s="41"/>
      <c r="H14" s="41"/>
      <c r="I14" s="42"/>
      <c r="J14" s="41"/>
      <c r="K14" s="15"/>
    </row>
    <row r="15" spans="2:11" ht="15.75" thickBot="1">
      <c r="B15" s="7"/>
      <c r="C15" s="43" t="s">
        <v>2</v>
      </c>
      <c r="D15" s="44"/>
      <c r="E15" s="44"/>
      <c r="F15" s="44"/>
      <c r="G15" s="44"/>
      <c r="H15" s="44"/>
      <c r="I15" s="110">
        <v>380</v>
      </c>
      <c r="J15" s="45" t="s">
        <v>14</v>
      </c>
      <c r="K15" s="15"/>
    </row>
    <row r="16" spans="2:11" ht="19.5" thickBot="1">
      <c r="B16" s="7"/>
      <c r="C16" s="46" t="s">
        <v>19</v>
      </c>
      <c r="D16" s="47"/>
      <c r="E16" s="47"/>
      <c r="F16" s="47"/>
      <c r="G16" s="47"/>
      <c r="H16" s="47"/>
      <c r="I16" s="111">
        <f>I9*I15/10000</f>
        <v>13.3</v>
      </c>
      <c r="J16" s="48" t="s">
        <v>3</v>
      </c>
      <c r="K16" s="15"/>
    </row>
    <row r="17" spans="2:11" ht="15.75">
      <c r="B17" s="7"/>
      <c r="C17" s="41"/>
      <c r="D17" s="41"/>
      <c r="E17" s="41"/>
      <c r="F17" s="20"/>
      <c r="G17" s="41"/>
      <c r="H17" s="41"/>
      <c r="I17" s="42"/>
      <c r="J17" s="41"/>
      <c r="K17" s="15"/>
    </row>
    <row r="18" spans="2:15" s="5" customFormat="1" ht="4.5" customHeight="1">
      <c r="B18" s="12"/>
      <c r="C18" s="49"/>
      <c r="D18" s="50"/>
      <c r="E18" s="50"/>
      <c r="F18" s="51"/>
      <c r="G18" s="50"/>
      <c r="H18" s="50"/>
      <c r="I18" s="52"/>
      <c r="J18" s="53"/>
      <c r="K18" s="33"/>
      <c r="M18" s="101"/>
      <c r="N18" s="101"/>
      <c r="O18" s="101"/>
    </row>
    <row r="19" spans="2:11" ht="15">
      <c r="B19" s="7"/>
      <c r="C19" s="54" t="s">
        <v>15</v>
      </c>
      <c r="D19" s="55"/>
      <c r="E19" s="56"/>
      <c r="F19" s="56"/>
      <c r="G19" s="55"/>
      <c r="H19" s="57"/>
      <c r="I19" s="108">
        <v>0.35</v>
      </c>
      <c r="J19" s="58"/>
      <c r="K19" s="15"/>
    </row>
    <row r="20" spans="2:11" ht="4.5" customHeight="1">
      <c r="B20" s="7"/>
      <c r="C20" s="54"/>
      <c r="D20" s="55"/>
      <c r="E20" s="56"/>
      <c r="F20" s="56"/>
      <c r="G20" s="55"/>
      <c r="H20" s="57"/>
      <c r="I20" s="59"/>
      <c r="J20" s="58"/>
      <c r="K20" s="15"/>
    </row>
    <row r="21" spans="2:11" ht="15">
      <c r="B21" s="7"/>
      <c r="C21" s="54" t="s">
        <v>2</v>
      </c>
      <c r="D21" s="55"/>
      <c r="E21" s="55"/>
      <c r="F21" s="55"/>
      <c r="G21" s="60"/>
      <c r="H21" s="61"/>
      <c r="I21" s="108">
        <v>150</v>
      </c>
      <c r="J21" s="58" t="s">
        <v>14</v>
      </c>
      <c r="K21" s="15"/>
    </row>
    <row r="22" spans="2:11" ht="4.5" customHeight="1" thickBot="1">
      <c r="B22" s="7"/>
      <c r="C22" s="54"/>
      <c r="D22" s="55"/>
      <c r="E22" s="55"/>
      <c r="F22" s="55"/>
      <c r="G22" s="60"/>
      <c r="H22" s="61"/>
      <c r="I22" s="59"/>
      <c r="J22" s="58"/>
      <c r="K22" s="15"/>
    </row>
    <row r="23" spans="2:11" ht="19.5" thickBot="1">
      <c r="B23" s="7"/>
      <c r="C23" s="62" t="s">
        <v>20</v>
      </c>
      <c r="D23" s="63"/>
      <c r="E23" s="63"/>
      <c r="F23" s="63"/>
      <c r="G23" s="64"/>
      <c r="H23" s="65"/>
      <c r="I23" s="66">
        <f>I21/10000*E9*I19</f>
        <v>1.8375</v>
      </c>
      <c r="J23" s="67" t="s">
        <v>3</v>
      </c>
      <c r="K23" s="15"/>
    </row>
    <row r="24" spans="2:13" ht="13.5" thickBot="1">
      <c r="B24" s="7"/>
      <c r="C24" s="16"/>
      <c r="D24" s="16"/>
      <c r="E24" s="16"/>
      <c r="F24" s="16"/>
      <c r="G24" s="16"/>
      <c r="H24" s="68"/>
      <c r="I24" s="16"/>
      <c r="J24" s="16"/>
      <c r="K24" s="15"/>
      <c r="L24" s="2"/>
      <c r="M24" s="102"/>
    </row>
    <row r="25" spans="2:14" ht="19.5" thickBot="1">
      <c r="B25" s="7"/>
      <c r="C25" s="69" t="s">
        <v>18</v>
      </c>
      <c r="D25" s="70"/>
      <c r="E25" s="70"/>
      <c r="F25" s="70"/>
      <c r="G25" s="71"/>
      <c r="H25" s="72"/>
      <c r="I25" s="73">
        <f>I16-I23</f>
        <v>11.4625</v>
      </c>
      <c r="J25" s="74" t="s">
        <v>3</v>
      </c>
      <c r="K25" s="15"/>
      <c r="L25" s="3"/>
      <c r="M25" s="102" t="s">
        <v>9</v>
      </c>
      <c r="N25" s="104">
        <v>0.6</v>
      </c>
    </row>
    <row r="26" spans="2:14" ht="16.5" thickBot="1">
      <c r="B26" s="7"/>
      <c r="C26" s="75" t="s">
        <v>13</v>
      </c>
      <c r="D26" s="70"/>
      <c r="E26" s="70"/>
      <c r="F26" s="70"/>
      <c r="G26" s="70"/>
      <c r="H26" s="76"/>
      <c r="I26" s="77">
        <f>I25*60/1000*I11</f>
        <v>13.754999999999999</v>
      </c>
      <c r="J26" s="78" t="s">
        <v>5</v>
      </c>
      <c r="K26" s="15"/>
      <c r="L26" s="3"/>
      <c r="M26" s="102" t="s">
        <v>10</v>
      </c>
      <c r="N26" s="105">
        <f>SQRT(2*9.81)</f>
        <v>4.4294469180700204</v>
      </c>
    </row>
    <row r="27" spans="2:15" ht="13.5" thickBot="1">
      <c r="B27" s="7"/>
      <c r="C27" s="16"/>
      <c r="D27" s="16"/>
      <c r="E27" s="16"/>
      <c r="F27" s="16"/>
      <c r="G27" s="16"/>
      <c r="H27" s="68"/>
      <c r="I27" s="16"/>
      <c r="J27" s="16"/>
      <c r="K27" s="15"/>
      <c r="L27" s="2"/>
      <c r="M27" s="102" t="s">
        <v>8</v>
      </c>
      <c r="N27" s="105">
        <f>N25*N26*SQRT(I13)</f>
        <v>3.758510343207799</v>
      </c>
      <c r="O27" s="102" t="s">
        <v>11</v>
      </c>
    </row>
    <row r="28" spans="2:15" ht="16.5" thickBot="1">
      <c r="B28" s="7"/>
      <c r="C28" s="79" t="s">
        <v>17</v>
      </c>
      <c r="D28" s="80"/>
      <c r="E28" s="80"/>
      <c r="F28" s="80"/>
      <c r="G28" s="81"/>
      <c r="H28" s="82"/>
      <c r="I28" s="83">
        <f>SQRT(N28/3.14)*2</f>
        <v>2.4955769784545425</v>
      </c>
      <c r="J28" s="84" t="s">
        <v>40</v>
      </c>
      <c r="K28" s="15"/>
      <c r="L28" s="4"/>
      <c r="M28" s="102" t="s">
        <v>39</v>
      </c>
      <c r="N28" s="106">
        <f>I23/N27*10</f>
        <v>4.888904997482959</v>
      </c>
      <c r="O28" s="102" t="s">
        <v>12</v>
      </c>
    </row>
    <row r="29" spans="2:13" ht="7.5" customHeight="1">
      <c r="B29" s="7"/>
      <c r="C29" s="41"/>
      <c r="D29" s="41"/>
      <c r="E29" s="41"/>
      <c r="F29" s="41"/>
      <c r="G29" s="85"/>
      <c r="H29" s="86"/>
      <c r="I29" s="85"/>
      <c r="J29" s="41"/>
      <c r="K29" s="15"/>
      <c r="L29" s="4"/>
      <c r="M29" s="102"/>
    </row>
    <row r="30" spans="2:11" ht="11.25" customHeight="1">
      <c r="B30" s="7"/>
      <c r="C30" s="38" t="s">
        <v>32</v>
      </c>
      <c r="D30" s="38" t="s">
        <v>21</v>
      </c>
      <c r="E30" s="87" t="s">
        <v>1</v>
      </c>
      <c r="F30" s="88"/>
      <c r="G30" s="89" t="s">
        <v>45</v>
      </c>
      <c r="H30" s="16"/>
      <c r="I30" s="16"/>
      <c r="J30" s="16"/>
      <c r="K30" s="15"/>
    </row>
    <row r="31" spans="2:11" ht="11.25" customHeight="1">
      <c r="B31" s="7"/>
      <c r="C31" s="38" t="s">
        <v>38</v>
      </c>
      <c r="D31" s="38" t="s">
        <v>22</v>
      </c>
      <c r="E31" s="87" t="s">
        <v>33</v>
      </c>
      <c r="F31" s="90"/>
      <c r="G31" s="16" t="s">
        <v>49</v>
      </c>
      <c r="H31" s="16"/>
      <c r="I31" s="16"/>
      <c r="J31" s="16"/>
      <c r="K31" s="15"/>
    </row>
    <row r="32" spans="2:11" ht="11.25" customHeight="1">
      <c r="B32" s="7"/>
      <c r="C32" s="38"/>
      <c r="D32" s="38" t="s">
        <v>23</v>
      </c>
      <c r="E32" s="87" t="s">
        <v>34</v>
      </c>
      <c r="F32" s="88"/>
      <c r="G32" s="16"/>
      <c r="H32" s="16"/>
      <c r="I32" s="16"/>
      <c r="J32" s="16"/>
      <c r="K32" s="15"/>
    </row>
    <row r="33" spans="2:11" ht="11.25" customHeight="1">
      <c r="B33" s="7"/>
      <c r="C33" s="38" t="s">
        <v>24</v>
      </c>
      <c r="D33" s="38" t="s">
        <v>25</v>
      </c>
      <c r="E33" s="87" t="s">
        <v>35</v>
      </c>
      <c r="F33" s="88"/>
      <c r="G33" s="16" t="s">
        <v>46</v>
      </c>
      <c r="H33" s="16"/>
      <c r="I33" s="16"/>
      <c r="J33" s="16"/>
      <c r="K33" s="15"/>
    </row>
    <row r="34" spans="2:11" ht="11.25" customHeight="1">
      <c r="B34" s="7"/>
      <c r="C34" s="38"/>
      <c r="D34" s="38" t="s">
        <v>26</v>
      </c>
      <c r="E34" s="87" t="s">
        <v>36</v>
      </c>
      <c r="F34" s="88"/>
      <c r="G34" s="16" t="s">
        <v>47</v>
      </c>
      <c r="H34" s="16"/>
      <c r="I34" s="16"/>
      <c r="J34" s="16"/>
      <c r="K34" s="15"/>
    </row>
    <row r="35" spans="2:11" ht="11.25" customHeight="1">
      <c r="B35" s="7"/>
      <c r="C35" s="38" t="s">
        <v>27</v>
      </c>
      <c r="D35" s="38"/>
      <c r="E35" s="87" t="s">
        <v>37</v>
      </c>
      <c r="F35" s="88"/>
      <c r="G35" s="16"/>
      <c r="H35" s="16"/>
      <c r="I35" s="16"/>
      <c r="J35" s="16"/>
      <c r="K35" s="15"/>
    </row>
    <row r="36" spans="2:11" ht="11.25" customHeight="1">
      <c r="B36" s="7"/>
      <c r="C36" s="38" t="s">
        <v>48</v>
      </c>
      <c r="D36" s="38"/>
      <c r="E36" s="87">
        <v>0.15</v>
      </c>
      <c r="F36" s="88"/>
      <c r="G36" s="16"/>
      <c r="H36" s="16"/>
      <c r="I36" s="16"/>
      <c r="J36" s="16"/>
      <c r="K36" s="15"/>
    </row>
    <row r="37" spans="2:11" ht="11.25" customHeight="1">
      <c r="B37" s="7"/>
      <c r="C37" s="38" t="s">
        <v>28</v>
      </c>
      <c r="D37" s="38" t="s">
        <v>25</v>
      </c>
      <c r="E37" s="87">
        <v>0.9</v>
      </c>
      <c r="F37" s="88"/>
      <c r="G37" s="16"/>
      <c r="H37" s="16"/>
      <c r="I37" s="16"/>
      <c r="J37" s="16"/>
      <c r="K37" s="15"/>
    </row>
    <row r="38" spans="2:11" ht="12.75">
      <c r="B38" s="7"/>
      <c r="C38" s="38"/>
      <c r="D38" s="38" t="s">
        <v>29</v>
      </c>
      <c r="E38" s="87">
        <v>1</v>
      </c>
      <c r="F38" s="88"/>
      <c r="G38" s="16"/>
      <c r="H38" s="16"/>
      <c r="I38" s="16"/>
      <c r="J38" s="16"/>
      <c r="K38" s="15"/>
    </row>
    <row r="39" spans="2:11" ht="12.75">
      <c r="B39" s="7"/>
      <c r="C39" s="38" t="s">
        <v>30</v>
      </c>
      <c r="D39" s="38"/>
      <c r="E39" s="87">
        <v>1</v>
      </c>
      <c r="F39" s="88"/>
      <c r="G39" s="16"/>
      <c r="H39" s="16"/>
      <c r="I39" s="16"/>
      <c r="J39" s="16"/>
      <c r="K39" s="15"/>
    </row>
    <row r="40" spans="2:15" s="10" customFormat="1" ht="13.5" customHeight="1" thickBot="1">
      <c r="B40" s="9"/>
      <c r="C40" s="91"/>
      <c r="D40" s="91"/>
      <c r="E40" s="92"/>
      <c r="F40" s="91"/>
      <c r="G40" s="91"/>
      <c r="H40" s="91"/>
      <c r="I40" s="91"/>
      <c r="J40" s="91"/>
      <c r="K40" s="93"/>
      <c r="M40" s="107"/>
      <c r="N40" s="107"/>
      <c r="O40" s="107"/>
    </row>
    <row r="41" spans="2:12" ht="15" customHeight="1">
      <c r="B41" s="97"/>
      <c r="D41" s="97"/>
      <c r="E41" s="98"/>
      <c r="F41" s="97"/>
      <c r="G41" s="97"/>
      <c r="H41" s="97"/>
      <c r="I41" s="97"/>
      <c r="J41" s="97"/>
      <c r="K41" s="97"/>
      <c r="L41" s="97"/>
    </row>
    <row r="42" spans="2:12" ht="12.75">
      <c r="B42" s="97"/>
      <c r="D42" s="97"/>
      <c r="E42" s="98"/>
      <c r="F42" s="97"/>
      <c r="G42" s="97"/>
      <c r="H42" s="97"/>
      <c r="I42" s="97"/>
      <c r="J42" s="97"/>
      <c r="K42" s="97"/>
      <c r="L42" s="97"/>
    </row>
    <row r="43" spans="2:12" ht="12.75">
      <c r="B43" s="97"/>
      <c r="D43" s="97"/>
      <c r="F43" s="97"/>
      <c r="G43" s="97"/>
      <c r="H43" s="97"/>
      <c r="I43" s="97"/>
      <c r="J43" s="97"/>
      <c r="K43" s="97"/>
      <c r="L43" s="97"/>
    </row>
    <row r="44" spans="2:12" ht="12.75">
      <c r="B44" s="97"/>
      <c r="D44" s="97"/>
      <c r="F44" s="97"/>
      <c r="G44" s="97"/>
      <c r="H44" s="97"/>
      <c r="I44" s="97"/>
      <c r="J44" s="97"/>
      <c r="K44" s="97"/>
      <c r="L44" s="97"/>
    </row>
    <row r="45" spans="2:12" ht="12.75">
      <c r="B45" s="97"/>
      <c r="C45" s="98"/>
      <c r="D45" s="97"/>
      <c r="E45" s="96"/>
      <c r="F45" s="97"/>
      <c r="G45" s="97"/>
      <c r="H45" s="97"/>
      <c r="I45" s="97"/>
      <c r="J45" s="97"/>
      <c r="K45" s="97"/>
      <c r="L45" s="97"/>
    </row>
    <row r="46" spans="2:12" ht="12.75">
      <c r="B46" s="97"/>
      <c r="C46" s="99"/>
      <c r="D46" s="97"/>
      <c r="E46" s="97"/>
      <c r="F46" s="97"/>
      <c r="G46" s="97"/>
      <c r="H46" s="97"/>
      <c r="I46" s="97"/>
      <c r="J46" s="97"/>
      <c r="K46" s="97"/>
      <c r="L46" s="97"/>
    </row>
    <row r="47" spans="2:12" ht="12.75">
      <c r="B47" s="97"/>
      <c r="C47" s="99"/>
      <c r="D47" s="97"/>
      <c r="E47" s="97"/>
      <c r="F47" s="97"/>
      <c r="G47" s="97"/>
      <c r="H47" s="97"/>
      <c r="I47" s="97"/>
      <c r="J47" s="97"/>
      <c r="K47" s="97"/>
      <c r="L47" s="97"/>
    </row>
    <row r="48" spans="2:12" ht="12.75">
      <c r="B48" s="97"/>
      <c r="C48" s="99"/>
      <c r="D48" s="97"/>
      <c r="E48" s="97"/>
      <c r="F48" s="97"/>
      <c r="G48" s="97"/>
      <c r="H48" s="97"/>
      <c r="I48" s="97"/>
      <c r="J48" s="97"/>
      <c r="K48" s="97"/>
      <c r="L48" s="97"/>
    </row>
    <row r="49" spans="2:12" ht="12.75">
      <c r="B49" s="97"/>
      <c r="C49" s="99"/>
      <c r="D49" s="97"/>
      <c r="E49" s="97"/>
      <c r="F49" s="97"/>
      <c r="G49" s="97"/>
      <c r="H49" s="97"/>
      <c r="I49" s="97"/>
      <c r="J49" s="97"/>
      <c r="K49" s="97"/>
      <c r="L49" s="97"/>
    </row>
    <row r="50" spans="2:12" ht="12.75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2:12" ht="12.75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2:12" ht="12.7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2:12" ht="12.7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2:12" ht="12.7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2:12" ht="12.75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</row>
    <row r="56" spans="2:12" ht="12.75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</row>
    <row r="57" spans="2:12" ht="12.75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</row>
    <row r="58" spans="2:12" ht="12.75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2:12" ht="12.75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</row>
    <row r="60" spans="2:12" ht="12.75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</row>
    <row r="61" spans="2:12" ht="12.75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</row>
    <row r="62" spans="2:12" ht="12.75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</row>
  </sheetData>
  <sheetProtection password="CE08" sheet="1" selectLockedCells="1"/>
  <mergeCells count="6">
    <mergeCell ref="C3:D3"/>
    <mergeCell ref="E3:J3"/>
    <mergeCell ref="C8:D8"/>
    <mergeCell ref="C7:D7"/>
    <mergeCell ref="C6:D6"/>
    <mergeCell ref="C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&amp;C&amp;"Arial,Fett"&amp;14Retensionsvolumensberechnung</oddHeader>
    <oddFooter>&amp;L&amp;"Arial,Fett"BH-SU/Gruppe Umwelt &amp; Fors&amp;"Arial,Standard"t&amp;R&amp;"Arial,Fett"&amp;D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file microsoft</dc:creator>
  <cp:keywords/>
  <dc:description/>
  <cp:lastModifiedBy>Andrea Schinko</cp:lastModifiedBy>
  <cp:lastPrinted>2023-04-13T09:41:30Z</cp:lastPrinted>
  <dcterms:created xsi:type="dcterms:W3CDTF">2006-05-16T17:47:03Z</dcterms:created>
  <dcterms:modified xsi:type="dcterms:W3CDTF">2023-04-13T11:49:38Z</dcterms:modified>
  <cp:category/>
  <cp:version/>
  <cp:contentType/>
  <cp:contentStatus/>
</cp:coreProperties>
</file>